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96" yWindow="0" windowWidth="15192" windowHeight="9432"/>
  </bookViews>
  <sheets>
    <sheet name="Doplatek" sheetId="4" r:id="rId1"/>
  </sheets>
  <calcPr calcId="145621"/>
</workbook>
</file>

<file path=xl/calcChain.xml><?xml version="1.0" encoding="utf-8"?>
<calcChain xmlns="http://schemas.openxmlformats.org/spreadsheetml/2006/main">
  <c r="D11" i="4" l="1"/>
  <c r="D13" i="4" s="1"/>
  <c r="C11" i="4"/>
  <c r="C13" i="4" s="1"/>
  <c r="B11" i="4"/>
  <c r="B13" i="4" s="1"/>
  <c r="B14" i="4" s="1"/>
  <c r="E11" i="4" l="1"/>
  <c r="D17" i="4"/>
  <c r="D14" i="4"/>
  <c r="C17" i="4"/>
  <c r="C14" i="4"/>
  <c r="B15" i="4"/>
  <c r="B16" i="4"/>
  <c r="B17" i="4"/>
  <c r="D15" i="4" l="1"/>
  <c r="D16" i="4"/>
  <c r="D19" i="4"/>
  <c r="D18" i="4"/>
  <c r="C15" i="4"/>
  <c r="C16" i="4"/>
  <c r="C19" i="4"/>
  <c r="C18" i="4"/>
  <c r="B19" i="4"/>
  <c r="B18" i="4"/>
  <c r="B20" i="4" s="1"/>
  <c r="B21" i="4" s="1"/>
  <c r="B25" i="4" s="1"/>
  <c r="D20" i="4" l="1"/>
  <c r="D21" i="4" s="1"/>
  <c r="D25" i="4" s="1"/>
  <c r="D26" i="4" s="1"/>
  <c r="D33" i="4" s="1"/>
  <c r="C20" i="4"/>
  <c r="C21" i="4" s="1"/>
  <c r="C25" i="4" s="1"/>
  <c r="C26" i="4" s="1"/>
  <c r="C33" i="4" s="1"/>
  <c r="B26" i="4"/>
  <c r="B33" i="4" s="1"/>
  <c r="E33" i="4" l="1"/>
</calcChain>
</file>

<file path=xl/sharedStrings.xml><?xml version="1.0" encoding="utf-8"?>
<sst xmlns="http://schemas.openxmlformats.org/spreadsheetml/2006/main" count="37" uniqueCount="37">
  <si>
    <t>Měsíc</t>
  </si>
  <si>
    <t>Svátek</t>
  </si>
  <si>
    <t>Dovolená</t>
  </si>
  <si>
    <t>Nemoc</t>
  </si>
  <si>
    <t>Doplatky a příplatky</t>
  </si>
  <si>
    <t>Prémie a odměny</t>
  </si>
  <si>
    <t>Náhrady</t>
  </si>
  <si>
    <t>Hrubá mzda</t>
  </si>
  <si>
    <t>Vyměř. zákl. pro zdrav. poj.</t>
  </si>
  <si>
    <t>Sleva na poplatníka</t>
  </si>
  <si>
    <t>Čistá mzda</t>
  </si>
  <si>
    <t>Dávky nem. pojištění</t>
  </si>
  <si>
    <t>Úhrn příjmů celkem</t>
  </si>
  <si>
    <t>Výživné, exekuce</t>
  </si>
  <si>
    <t>Spoření</t>
  </si>
  <si>
    <t>Záloha</t>
  </si>
  <si>
    <t>Doplatek</t>
  </si>
  <si>
    <t>Superhrubá mzda</t>
  </si>
  <si>
    <t>Daň po slevách</t>
  </si>
  <si>
    <t>Daň před slevami</t>
  </si>
  <si>
    <t>Další slevy</t>
  </si>
  <si>
    <t>Základní mzda</t>
  </si>
  <si>
    <t>Sleva na děti</t>
  </si>
  <si>
    <t>Ostatní srážky, (půjčky)</t>
  </si>
  <si>
    <t>Příplatek za práci přesčas</t>
  </si>
  <si>
    <t>Vyměř. zákl. pro soc. poj.</t>
  </si>
  <si>
    <t>Zdravotní pojištění - zaměstnavatel</t>
  </si>
  <si>
    <t>Zdravotní pojištění - zaměstnanec</t>
  </si>
  <si>
    <t>Sociální pojištění - zaměstnavatel</t>
  </si>
  <si>
    <t>Sociální pojištění - zaměstnanec</t>
  </si>
  <si>
    <t>Girsová</t>
  </si>
  <si>
    <t>Pechal</t>
  </si>
  <si>
    <t>Civín</t>
  </si>
  <si>
    <t>celkem</t>
  </si>
  <si>
    <t>kalkulace doplatku odměn pro členy výboru za období od 09/2017 až 11/2018</t>
  </si>
  <si>
    <t>Kalkulace doplatku odměn pro členy výboru za období od 09/2017 až 11/2018</t>
  </si>
  <si>
    <t>Příloha č.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</si>
</sst>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4"/>
      <name val="Arial"/>
      <family val="2"/>
      <charset val="238"/>
    </font>
    <font>
      <b/>
      <sz val="12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4" fontId="0" fillId="0" borderId="0" xfId="0" applyNumberFormat="1"/>
    <xf numFmtId="0" fontId="1" fillId="0" borderId="0" xfId="0" applyFont="1" applyAlignment="1">
      <alignment horizontal="center"/>
    </xf>
    <xf numFmtId="4" fontId="1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/>
    <xf numFmtId="0" fontId="1" fillId="0" borderId="0" xfId="0" applyFont="1" applyAlignment="1">
      <alignment horizontal="left"/>
    </xf>
    <xf numFmtId="4" fontId="2" fillId="0" borderId="0" xfId="0" applyNumberFormat="1" applyFont="1"/>
    <xf numFmtId="0" fontId="3" fillId="0" borderId="0" xfId="0" applyFont="1"/>
    <xf numFmtId="4" fontId="3" fillId="0" borderId="0" xfId="0" applyNumberFormat="1" applyFont="1"/>
    <xf numFmtId="0" fontId="5" fillId="0" borderId="0" xfId="0" applyFont="1" applyAlignment="1">
      <alignment horizontal="center" vertical="center" wrapText="1"/>
    </xf>
    <xf numFmtId="4" fontId="1" fillId="0" borderId="0" xfId="0" applyNumberFormat="1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4" fillId="0" borderId="0" xfId="0" applyFont="1" applyFill="1" applyAlignment="1">
      <alignment horizontal="left" vertical="top"/>
    </xf>
    <xf numFmtId="0" fontId="0" fillId="2" borderId="0" xfId="0" applyFill="1" applyAlignment="1">
      <alignment horizontal="center"/>
    </xf>
    <xf numFmtId="0" fontId="1" fillId="2" borderId="0" xfId="0" applyFont="1" applyFill="1" applyAlignment="1">
      <alignment horizontal="center"/>
    </xf>
    <xf numFmtId="0" fontId="0" fillId="2" borderId="0" xfId="0" applyFill="1"/>
    <xf numFmtId="4" fontId="2" fillId="2" borderId="0" xfId="0" applyNumberFormat="1" applyFont="1" applyFill="1"/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tabSelected="1" workbookViewId="0">
      <selection activeCell="A2" sqref="A2"/>
    </sheetView>
  </sheetViews>
  <sheetFormatPr defaultRowHeight="13.2" x14ac:dyDescent="0.25"/>
  <cols>
    <col min="1" max="1" width="44.21875" customWidth="1"/>
    <col min="2" max="2" width="11.6640625" style="2" customWidth="1"/>
    <col min="3" max="3" width="13.33203125" bestFit="1" customWidth="1"/>
  </cols>
  <sheetData>
    <row r="1" spans="1:5" s="5" customFormat="1" x14ac:dyDescent="0.25">
      <c r="A1" s="3" t="s">
        <v>0</v>
      </c>
      <c r="B1" s="4" t="s">
        <v>30</v>
      </c>
      <c r="C1" s="3" t="s">
        <v>31</v>
      </c>
      <c r="D1" s="5" t="s">
        <v>32</v>
      </c>
      <c r="E1" s="15" t="s">
        <v>33</v>
      </c>
    </row>
    <row r="2" spans="1:5" s="13" customFormat="1" ht="40.200000000000003" customHeight="1" x14ac:dyDescent="0.25">
      <c r="A2" s="14" t="s">
        <v>36</v>
      </c>
      <c r="B2" s="12"/>
      <c r="E2" s="16"/>
    </row>
    <row r="3" spans="1:5" s="5" customFormat="1" ht="45.6" customHeight="1" x14ac:dyDescent="0.25">
      <c r="A3" s="11" t="s">
        <v>35</v>
      </c>
      <c r="B3" s="4"/>
      <c r="C3" s="3"/>
      <c r="E3" s="15"/>
    </row>
    <row r="4" spans="1:5" s="5" customFormat="1" x14ac:dyDescent="0.25">
      <c r="A4" s="7" t="s">
        <v>34</v>
      </c>
      <c r="B4" s="4"/>
      <c r="E4" s="15"/>
    </row>
    <row r="5" spans="1:5" s="5" customFormat="1" x14ac:dyDescent="0.25">
      <c r="A5" s="7" t="s">
        <v>1</v>
      </c>
      <c r="B5" s="4"/>
      <c r="E5" s="15"/>
    </row>
    <row r="6" spans="1:5" s="5" customFormat="1" x14ac:dyDescent="0.25">
      <c r="A6" s="7" t="s">
        <v>2</v>
      </c>
      <c r="B6" s="4"/>
      <c r="E6" s="15"/>
    </row>
    <row r="7" spans="1:5" s="5" customFormat="1" x14ac:dyDescent="0.25">
      <c r="A7" s="7" t="s">
        <v>3</v>
      </c>
      <c r="B7" s="4"/>
      <c r="E7" s="15"/>
    </row>
    <row r="8" spans="1:5" x14ac:dyDescent="0.25">
      <c r="A8" s="6" t="s">
        <v>21</v>
      </c>
      <c r="B8" s="8"/>
      <c r="E8" s="17"/>
    </row>
    <row r="9" spans="1:5" x14ac:dyDescent="0.25">
      <c r="A9" s="7" t="s">
        <v>24</v>
      </c>
      <c r="E9" s="17"/>
    </row>
    <row r="10" spans="1:5" x14ac:dyDescent="0.25">
      <c r="A10" s="7" t="s">
        <v>4</v>
      </c>
      <c r="E10" s="17"/>
    </row>
    <row r="11" spans="1:5" x14ac:dyDescent="0.25">
      <c r="A11" s="7" t="s">
        <v>5</v>
      </c>
      <c r="B11" s="2">
        <f>15*2000</f>
        <v>30000</v>
      </c>
      <c r="C11" s="2">
        <f>15*2000</f>
        <v>30000</v>
      </c>
      <c r="D11" s="2">
        <f>6*2000</f>
        <v>12000</v>
      </c>
      <c r="E11" s="18">
        <f>SUM(B11:D11)</f>
        <v>72000</v>
      </c>
    </row>
    <row r="12" spans="1:5" x14ac:dyDescent="0.25">
      <c r="A12" s="7" t="s">
        <v>6</v>
      </c>
      <c r="C12" s="2"/>
      <c r="D12" s="2"/>
    </row>
    <row r="13" spans="1:5" x14ac:dyDescent="0.25">
      <c r="A13" s="6" t="s">
        <v>7</v>
      </c>
      <c r="B13" s="8">
        <f t="shared" ref="B13:C13" si="0">SUM(B8:B12)</f>
        <v>30000</v>
      </c>
      <c r="C13" s="8">
        <f t="shared" si="0"/>
        <v>30000</v>
      </c>
      <c r="D13" s="8">
        <f t="shared" ref="D13" si="1">SUM(D8:D12)</f>
        <v>12000</v>
      </c>
    </row>
    <row r="14" spans="1:5" x14ac:dyDescent="0.25">
      <c r="A14" s="1" t="s">
        <v>25</v>
      </c>
      <c r="B14" s="2">
        <f t="shared" ref="B14:C14" si="2">B13</f>
        <v>30000</v>
      </c>
      <c r="C14" s="2">
        <f t="shared" si="2"/>
        <v>30000</v>
      </c>
      <c r="D14" s="2">
        <f t="shared" ref="D14" si="3">D13</f>
        <v>12000</v>
      </c>
    </row>
    <row r="15" spans="1:5" x14ac:dyDescent="0.25">
      <c r="A15" s="1" t="s">
        <v>28</v>
      </c>
      <c r="B15" s="2">
        <f t="shared" ref="B15:C15" si="4">ROUNDUP(B14*0.25,0)</f>
        <v>7500</v>
      </c>
      <c r="C15" s="2">
        <f t="shared" si="4"/>
        <v>7500</v>
      </c>
      <c r="D15" s="2">
        <f t="shared" ref="D15" si="5">ROUNDUP(D14*0.25,0)</f>
        <v>3000</v>
      </c>
    </row>
    <row r="16" spans="1:5" x14ac:dyDescent="0.25">
      <c r="A16" s="9" t="s">
        <v>29</v>
      </c>
      <c r="B16" s="10">
        <f t="shared" ref="B16:C16" si="6">ROUNDUP(B14*0.065,0)</f>
        <v>1950</v>
      </c>
      <c r="C16" s="10">
        <f t="shared" si="6"/>
        <v>1950</v>
      </c>
      <c r="D16" s="10">
        <f t="shared" ref="D16" si="7">ROUNDUP(D14*0.065,0)</f>
        <v>780</v>
      </c>
    </row>
    <row r="17" spans="1:4" x14ac:dyDescent="0.25">
      <c r="A17" s="1" t="s">
        <v>8</v>
      </c>
      <c r="B17" s="2">
        <f t="shared" ref="B17:C17" si="8">B13</f>
        <v>30000</v>
      </c>
      <c r="C17" s="2">
        <f t="shared" si="8"/>
        <v>30000</v>
      </c>
      <c r="D17" s="2">
        <f t="shared" ref="D17" si="9">D13</f>
        <v>12000</v>
      </c>
    </row>
    <row r="18" spans="1:4" x14ac:dyDescent="0.25">
      <c r="A18" s="1" t="s">
        <v>26</v>
      </c>
      <c r="B18" s="2">
        <f t="shared" ref="B18:C18" si="10">ROUNDUP(B17*0.09,0)</f>
        <v>2700</v>
      </c>
      <c r="C18" s="2">
        <f t="shared" si="10"/>
        <v>2700</v>
      </c>
      <c r="D18" s="2">
        <f t="shared" ref="D18" si="11">ROUNDUP(D17*0.09,0)</f>
        <v>1080</v>
      </c>
    </row>
    <row r="19" spans="1:4" x14ac:dyDescent="0.25">
      <c r="A19" s="9" t="s">
        <v>27</v>
      </c>
      <c r="B19" s="10">
        <f t="shared" ref="B19:C19" si="12">ROUNDUP(B17*0.045,0)</f>
        <v>1350</v>
      </c>
      <c r="C19" s="10">
        <f t="shared" si="12"/>
        <v>1350</v>
      </c>
      <c r="D19" s="10">
        <f t="shared" ref="D19" si="13">ROUNDUP(D17*0.045,0)</f>
        <v>540</v>
      </c>
    </row>
    <row r="20" spans="1:4" x14ac:dyDescent="0.25">
      <c r="A20" s="6" t="s">
        <v>17</v>
      </c>
      <c r="B20" s="8">
        <f t="shared" ref="B20:C20" si="14">B17+B18+B15</f>
        <v>40200</v>
      </c>
      <c r="C20" s="8">
        <f t="shared" si="14"/>
        <v>40200</v>
      </c>
      <c r="D20" s="8">
        <f t="shared" ref="D20" si="15">D17+D18+D15</f>
        <v>16080</v>
      </c>
    </row>
    <row r="21" spans="1:4" x14ac:dyDescent="0.25">
      <c r="A21" s="1" t="s">
        <v>19</v>
      </c>
      <c r="B21" s="2">
        <f t="shared" ref="B21:C21" si="16">ROUNDUP(B20,-2)*0.15</f>
        <v>6030</v>
      </c>
      <c r="C21" s="2">
        <f t="shared" si="16"/>
        <v>6030</v>
      </c>
      <c r="D21" s="2">
        <f t="shared" ref="D21" si="17">ROUNDUP(D20,-2)*0.15</f>
        <v>2415</v>
      </c>
    </row>
    <row r="22" spans="1:4" x14ac:dyDescent="0.25">
      <c r="A22" s="1" t="s">
        <v>9</v>
      </c>
      <c r="C22" s="2"/>
      <c r="D22" s="2"/>
    </row>
    <row r="23" spans="1:4" x14ac:dyDescent="0.25">
      <c r="A23" s="1" t="s">
        <v>22</v>
      </c>
      <c r="C23" s="2"/>
      <c r="D23" s="2"/>
    </row>
    <row r="24" spans="1:4" x14ac:dyDescent="0.25">
      <c r="A24" s="1" t="s">
        <v>20</v>
      </c>
      <c r="C24" s="2"/>
      <c r="D24" s="2"/>
    </row>
    <row r="25" spans="1:4" x14ac:dyDescent="0.25">
      <c r="A25" s="1" t="s">
        <v>18</v>
      </c>
      <c r="B25" s="2">
        <f t="shared" ref="B25:C25" si="18">B21</f>
        <v>6030</v>
      </c>
      <c r="C25" s="2">
        <f t="shared" si="18"/>
        <v>6030</v>
      </c>
      <c r="D25" s="2">
        <f t="shared" ref="D25" si="19">D21</f>
        <v>2415</v>
      </c>
    </row>
    <row r="26" spans="1:4" x14ac:dyDescent="0.25">
      <c r="A26" s="6" t="s">
        <v>10</v>
      </c>
      <c r="B26" s="8">
        <f t="shared" ref="B26:C26" si="20">B13-B25-B19-B16</f>
        <v>20670</v>
      </c>
      <c r="C26" s="8">
        <f t="shared" si="20"/>
        <v>20670</v>
      </c>
      <c r="D26" s="8">
        <f t="shared" ref="D26" si="21">D13-D25-D19-D16</f>
        <v>8265</v>
      </c>
    </row>
    <row r="27" spans="1:4" x14ac:dyDescent="0.25">
      <c r="A27" s="1" t="s">
        <v>11</v>
      </c>
      <c r="C27" s="2"/>
      <c r="D27" s="2"/>
    </row>
    <row r="28" spans="1:4" x14ac:dyDescent="0.25">
      <c r="A28" s="1" t="s">
        <v>12</v>
      </c>
      <c r="C28" s="2"/>
      <c r="D28" s="2"/>
    </row>
    <row r="29" spans="1:4" x14ac:dyDescent="0.25">
      <c r="A29" s="1" t="s">
        <v>13</v>
      </c>
      <c r="C29" s="2"/>
      <c r="D29" s="2"/>
    </row>
    <row r="30" spans="1:4" x14ac:dyDescent="0.25">
      <c r="A30" s="1" t="s">
        <v>14</v>
      </c>
      <c r="C30" s="2"/>
      <c r="D30" s="2"/>
    </row>
    <row r="31" spans="1:4" x14ac:dyDescent="0.25">
      <c r="A31" s="1" t="s">
        <v>23</v>
      </c>
      <c r="C31" s="2"/>
      <c r="D31" s="2"/>
    </row>
    <row r="32" spans="1:4" x14ac:dyDescent="0.25">
      <c r="A32" s="1" t="s">
        <v>15</v>
      </c>
      <c r="C32" s="2"/>
      <c r="D32" s="2"/>
    </row>
    <row r="33" spans="1:5" x14ac:dyDescent="0.25">
      <c r="A33" s="6" t="s">
        <v>16</v>
      </c>
      <c r="B33" s="8">
        <f t="shared" ref="B33:C33" si="22">B26</f>
        <v>20670</v>
      </c>
      <c r="C33" s="8">
        <f t="shared" si="22"/>
        <v>20670</v>
      </c>
      <c r="D33" s="8">
        <f t="shared" ref="D33" si="23">D26</f>
        <v>8265</v>
      </c>
      <c r="E33" s="2">
        <f>SUM(B33:D33)</f>
        <v>49605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Doplatek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 Novák</dc:creator>
  <cp:lastModifiedBy>ALF</cp:lastModifiedBy>
  <cp:lastPrinted>2017-05-10T08:34:35Z</cp:lastPrinted>
  <dcterms:created xsi:type="dcterms:W3CDTF">2008-02-14T13:46:10Z</dcterms:created>
  <dcterms:modified xsi:type="dcterms:W3CDTF">2018-10-28T18:10:25Z</dcterms:modified>
</cp:coreProperties>
</file>